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https://d.docs.live.net/7879072941ca47a9/ANH/2025/Geotermia/Sondeo/Revision OAJ/"/>
    </mc:Choice>
  </mc:AlternateContent>
  <xr:revisionPtr revIDLastSave="6" documentId="13_ncr:1_{BA6E7BCB-2410-4A7F-8276-A8ECA8231578}" xr6:coauthVersionLast="47" xr6:coauthVersionMax="47" xr10:uidLastSave="{234E27DD-DA62-49C7-9E15-30D82E4837D2}"/>
  <bookViews>
    <workbookView xWindow="-28920" yWindow="-120" windowWidth="23280" windowHeight="12480" xr2:uid="{00000000-000D-0000-FFFF-FFFF00000000}"/>
  </bookViews>
  <sheets>
    <sheet name="Actividad 1_Geologia" sheetId="2" r:id="rId1"/>
  </sheet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2" l="1"/>
  <c r="F7" i="2"/>
  <c r="F78" i="2"/>
  <c r="F75" i="2"/>
  <c r="F76" i="2"/>
  <c r="F77" i="2"/>
  <c r="F74" i="2"/>
  <c r="F83" i="2"/>
  <c r="F84" i="2" s="1"/>
  <c r="F80" i="2"/>
  <c r="F81" i="2" s="1"/>
  <c r="F69" i="2"/>
  <c r="F70" i="2"/>
  <c r="F71" i="2"/>
  <c r="F60" i="2"/>
  <c r="F61" i="2"/>
  <c r="F62" i="2"/>
  <c r="F63" i="2"/>
  <c r="F64" i="2"/>
  <c r="F65" i="2"/>
  <c r="F51" i="2"/>
  <c r="F52" i="2"/>
  <c r="F53" i="2"/>
  <c r="F54" i="2"/>
  <c r="F55" i="2"/>
  <c r="F56" i="2"/>
  <c r="F57" i="2"/>
  <c r="F58" i="2"/>
  <c r="F59" i="2"/>
  <c r="F68" i="2"/>
  <c r="F50" i="2"/>
  <c r="F33" i="2"/>
  <c r="F34" i="2"/>
  <c r="F35" i="2"/>
  <c r="F36" i="2"/>
  <c r="F37" i="2"/>
  <c r="F38" i="2"/>
  <c r="F39" i="2"/>
  <c r="F40" i="2"/>
  <c r="F41" i="2"/>
  <c r="F42" i="2"/>
  <c r="F43" i="2"/>
  <c r="F44" i="2"/>
  <c r="F45" i="2"/>
  <c r="F46" i="2"/>
  <c r="F47" i="2"/>
  <c r="F32" i="2"/>
  <c r="F12" i="2"/>
  <c r="F13" i="2"/>
  <c r="F14" i="2"/>
  <c r="F15" i="2"/>
  <c r="F16" i="2"/>
  <c r="F17" i="2"/>
  <c r="F18" i="2"/>
  <c r="F19" i="2"/>
  <c r="F20" i="2"/>
  <c r="F21" i="2"/>
  <c r="F22" i="2"/>
  <c r="F23" i="2"/>
  <c r="F24" i="2"/>
  <c r="F25" i="2"/>
  <c r="F26" i="2"/>
  <c r="F27" i="2"/>
  <c r="F28" i="2"/>
  <c r="F29" i="2"/>
  <c r="F4" i="2"/>
  <c r="F5" i="2" s="1"/>
  <c r="F66" i="2" l="1"/>
  <c r="F72" i="2"/>
  <c r="F48" i="2"/>
  <c r="F11" i="2" l="1"/>
  <c r="F30" i="2" s="1"/>
  <c r="F8" i="2"/>
  <c r="F86" i="2" l="1"/>
  <c r="F87" i="2" s="1"/>
  <c r="F88" i="2" s="1"/>
</calcChain>
</file>

<file path=xl/sharedStrings.xml><?xml version="1.0" encoding="utf-8"?>
<sst xmlns="http://schemas.openxmlformats.org/spreadsheetml/2006/main" count="174" uniqueCount="102">
  <si>
    <t>CANTIDAD</t>
  </si>
  <si>
    <t>IVA 19%</t>
  </si>
  <si>
    <t>TOTAL COTIZACION</t>
  </si>
  <si>
    <t>Vr/Total</t>
  </si>
  <si>
    <t>Vr /Unitario</t>
  </si>
  <si>
    <t>Productos y Acyividades Específicas</t>
  </si>
  <si>
    <t>Informe que incluya los resultados de la dentificación y acercamiento a los principales actores sociales y ambientales existentes en la zona de estudio para socializar las actividades y alcances del proyecto. A su vez indicar las actividades realizadas para el desarrollo del diagnóstico socio-ambiental de la zona, identificando los principales conflictos sociales y ambientales y como estos pueden tener algún grado de sinergias con las actividades de la transición energética en relación a los recursos geotérmicos que pudiesen ser desarrollados en esta región</t>
  </si>
  <si>
    <t>Informe de Diagnóstico Socio-Ambiental:</t>
  </si>
  <si>
    <t>Recopilación y unificación de cartografía geológica existente a escala 1:100.000 para la zona de estudio proveniente del Servicio Geológico Colombiano y otras posibles fuentes.</t>
  </si>
  <si>
    <t>Ajuste de cartografía geológica a escala 1:100.000 disponible a partir de los resultados obtenidos del análisis de imágenes de sensores remotos y control de campo a escala 1:25.000 en zonas a definir para un área total del 10% del área restante por fuera de las áreas detalladas del siguiente producto (680 km2).</t>
  </si>
  <si>
    <t>Caracterización de lineamientos, fracturas, fallas, densidad de las mismas, sinuosidad, posible edad a partir de relaciones de intersección, entre otros parámetros, para la determinación de zonas de interés de reservorios geotérmicos a partir del fracturamiento.</t>
  </si>
  <si>
    <t>Evaluación de campos de esfuerzos existentes en la zona a partir de datos de GPS y resultados de fracturamiento, fallas, etc, ontenidos en la actividad anterior.</t>
  </si>
  <si>
    <t>UNIDAD DE MEDIDA</t>
  </si>
  <si>
    <t>km2</t>
  </si>
  <si>
    <t>Análisis estructural a partir de la toma de datos de campo que incluya la medición de indicadores cinemáticos, caracterización de fracturas, densidad, espaciamiento, rellenos, orientaciones de foliaciones y otras discontinuidades observadas; integrando el análisis de las imágenes LiDAR y DEM de alta resolución adquiridos.</t>
  </si>
  <si>
    <t>Zona</t>
  </si>
  <si>
    <t xml:space="preserve">Caracterización de termobarometría de inclusiones fluidas y análisis composicional por espectroscopia RAMAN de 30 muestras para determinar eventos de mineralizaciones y sus características geoquímicas. </t>
  </si>
  <si>
    <t>Petrografia</t>
  </si>
  <si>
    <t>DRX</t>
  </si>
  <si>
    <t>Muestra</t>
  </si>
  <si>
    <t>Determinación de eventos termales a partir de los resultados obtenidos y correlación con características geoquímicas, petrográficas y de inclusiones fluidas obtenidas anteriormente.</t>
  </si>
  <si>
    <t>Modelos termales de las muestras analizadas y otros datos disponibles que permita establecer la historia termal y de exhumación en las zonas de estudio</t>
  </si>
  <si>
    <t>U-PB Zr LA-ICP-MS</t>
  </si>
  <si>
    <t>ZFT</t>
  </si>
  <si>
    <t>AFT</t>
  </si>
  <si>
    <t>SUBTOTAL</t>
  </si>
  <si>
    <t>Informe</t>
  </si>
  <si>
    <t>Ensayo</t>
  </si>
  <si>
    <t>Puntos de agua subterránea</t>
  </si>
  <si>
    <t>Area 1: Ensayos de infiltración</t>
  </si>
  <si>
    <t>Area 1: Muestreos de caracterización fisicoquímicas y microbiología incluyendo fuentes termales. Parámetros según el documento del sondeo de mercado</t>
  </si>
  <si>
    <t>Area 1: Totalizadores en agua lluvia (promedio mensual). Parámetros en el documento del sondeo</t>
  </si>
  <si>
    <t>Area 1: muestreos en agua subterránea (pozos, manantiales, aljibes). Parámetros en el documento del sondeo</t>
  </si>
  <si>
    <t>Area 1: muestreos de cuerpos de agua superficial (lóticos y/o lénticos). Parámetros en el documento del sondeo</t>
  </si>
  <si>
    <t>Establecer y presentar el MHC representativo para el área y periodo de estudio, compilando, analizando e integrando de la información primaria obtenida en las labores de campo realizadas en la caracterización geológica y estructural, geofísica, unidades hidrogeológicas, identificación de zonas de recarga, tránsito y descarga, inventario de puntos de agua subterránea, descripción litológica de perforaciones – registros del nivel piezométrico y resultados de ensayos y pruebas realizadas en el sondeo, información de la red piezométrica, resultados analíticos de pruebas de bombeo e hidráulicas, los resultados de la caracterización de sistemas de flujo subterráneo, superficies piezométricas, información hidrogeoquímica determinaciones asociadas a la caracterización e interpretación de análisis isotópicos, resultados de las determinaciones de calidad del agua subterránea y vulnerabilidad intrínseca a la contaminación.</t>
  </si>
  <si>
    <t>Subtotal  Producto</t>
  </si>
  <si>
    <t>Estación MT</t>
  </si>
  <si>
    <t>Poster, presentación y artículo en inglés y español</t>
  </si>
  <si>
    <t>Base de datos</t>
  </si>
  <si>
    <t>Estación Mag</t>
  </si>
  <si>
    <t>Estación TDEM</t>
  </si>
  <si>
    <t>Modelo</t>
  </si>
  <si>
    <t>Modelo de susceptibilidad magnética del subsuelo, a partir del procesamiento e interpretación de los datos magnetométricos. Incluir tres (3) perfiles para cada zona.</t>
  </si>
  <si>
    <t>Modelo de resistividad tridimensional a partir de la inversión de datos MT y TDEM y análisis de sensibilidad de las posibles anomalías detectadas para verificar su consistencia dentro del modelo.</t>
  </si>
  <si>
    <t>Estación Grav</t>
  </si>
  <si>
    <t>Mapa</t>
  </si>
  <si>
    <t>Mapas con el cálculo de las anomalías regional y residual para la zona de estudio aplicando los algoritmos y filtros necesarios para depurar la señal medida.</t>
  </si>
  <si>
    <t>Modelos</t>
  </si>
  <si>
    <t>SEV´s</t>
  </si>
  <si>
    <t>Modelos geológico-geofísicos 2D y 3D del área de estudio con su respectiva incertidumbre derivada del análisis de sensibilidad, así como las posibles anomalías detectadas que puedan corresponder a cuerpos intrusivos o subvolcánicos en la zona de estudio, y otras anomalías que puedan ser de interés como recursos geotérmicos en la región.</t>
  </si>
  <si>
    <t>Modelo geotérmico en un bloque diagrama 3D, indicando gradientes de temperatura, comportamiento geotérmico de las unidades geológicas, sistema de flujo, entre otras características relevantes, presentando al menos 3 cortes transversales.</t>
  </si>
  <si>
    <t>Base de datos y productos GIS</t>
  </si>
  <si>
    <t>Base de Datos SQL Server y Proyecto GIS. Elaborar y entregar la base de datos SQL y archivo de copia de seguridad (backup) del proyecto los cuales deben contener toda la información recopilada y generada con compatibilidad para SQL Server Management Studio versión 19.0.2. Esta base de datos debe tener una versión de respaldo en formato Excel 2016 o más reciente.</t>
  </si>
  <si>
    <t>Poster</t>
  </si>
  <si>
    <t>Informe de Compilación y análisis de información secundaria</t>
  </si>
  <si>
    <t xml:space="preserve">Analizar imágenes satelitales libres (Aster, Landsat, entre otras); análisis de imágenes comerciales adquiridas (Planetscope, Worldview3 entre otras). </t>
  </si>
  <si>
    <t>Revisión de la información existente en temáticas relacionadas con geología, geofísica, hidrogeoquímica, hidrología e hidrogeología en general de la zona de estudio, incluyendo varias fuentes bibliográficas tales como SGC, Instituto de Hidrología, Meteorología y Estudios Ambientales (IDEAM), Instituto Geográfico Agustín Codazzi (IGAC), Universidades, Planes de Ordenación y Manejo de Cuencas (POMCA), Corporaciones Autónomas Regionales, empresas consultoras, entre otras</t>
  </si>
  <si>
    <t xml:space="preserve">Informe de Geológica, Geoquímica Y Geocronológica </t>
  </si>
  <si>
    <t>Cartografía geológica a escala 1:25.000, incorporando la información derivada de sensores remotos. Esta actividad incluye la recolección de información y toma de muestras para análisis de laboratorio según se señale en las actividades</t>
  </si>
  <si>
    <t>Caracterización litoestratigráfica de las unidades intrusivas y extrusivas en la zona de estudio, así como de las rocas caja que son afectadas por los eventos volcánicos e intrusivos recientes.</t>
  </si>
  <si>
    <t>Caracterización petrográfica y mineralógica de muestras de afloramiento ubicadas en columnas, poligonales o transectas de las diferentes unidades de interés, con énfasis en las unidades volcánicas e intrusivas recientes, y las rocas cercanas y zonas de alteración hidrotermal, para un total de 300 muestras analizadas por microscopia óptica y DRX  (Bulk-Arcillas), 250 muestras para cada técnica.</t>
  </si>
  <si>
    <t>Caracterización geoquímica de roca total que incluyan los óxidos mayores, elementos mayores, menores y trazas (REE), en un 30% de las muestras de caracterización petrográfica y mineralógica para un total de 100 muestras</t>
  </si>
  <si>
    <t xml:space="preserve"> Caracterización geocronológica por U-Pb en zircones con énfasis en los eventos más recientes usando la técnica de LA-ICP-MS en combinación con datación de trazas de fisión de zircones y apatitos usando la misma técnica analítica. Los análisis de apatitos deben incluir la caracterización química de REE por el mismo método. Estos análisis deberán realizarse en un mínimo de 30 muestras en las que se realizarán los 3 métodos (U-Pb, ZFT y AFT)</t>
  </si>
  <si>
    <t xml:space="preserve">Recopilación de información geocronológica y termocronológica disponible. </t>
  </si>
  <si>
    <t>Construcción de un modelo geológico del basamento ilustrado con 3 perfiles, y modelos termales y de exhumación que ilustren los eventos ígneo-metamórficos y de exhumación recientes en la región de estudio, incluyendo la historia eruptiva reciente y su influencia en posibles zonas de interés geotérmico</t>
  </si>
  <si>
    <t>Informe de Prospección Geofísica.</t>
  </si>
  <si>
    <t>Adquisición de datos de magnetometría para la identificación de anomalías del subsuelo la adquisición se realizará en una malla regularmente espaciada de 1 km.</t>
  </si>
  <si>
    <t>Adquisición de datos de gravimetría para la identificación de anomalías del subsuelo la adquisición se realizará en una malla regularmente espaciada de 1 km.</t>
  </si>
  <si>
    <t>Adquisición con distancias de separación de 2 km x 1km y procesamiento robusto de datos de magnetotelúrica</t>
  </si>
  <si>
    <t xml:space="preserve">Adquisición y procesamiento de datos de TDEM con distancias de separación de 2 km   </t>
  </si>
  <si>
    <t>Modelos de resistividad unidimensionales a partir de la adquisición de datos en campo usando el método Magnetotelúrica (MT) para la caracterización del subsuelo, con profundidades de investigación que dependen de las condiciones geológicas, tiempo de registro y ciclos de actividad solar para las bajas frecuencias.</t>
  </si>
  <si>
    <r>
      <t>Sondeos eléctricos verticales (SEV´s) con distancias de separación de 5</t>
    </r>
    <r>
      <rPr>
        <b/>
        <sz val="12"/>
        <color rgb="FFFFFF00"/>
        <rFont val="Arial"/>
        <family val="2"/>
      </rPr>
      <t xml:space="preserve"> </t>
    </r>
    <r>
      <rPr>
        <sz val="12"/>
        <color theme="1"/>
        <rFont val="Arial"/>
        <family val="2"/>
      </rPr>
      <t xml:space="preserve">Km con una profundidad de investigación de 100 m </t>
    </r>
  </si>
  <si>
    <t>Modelo 3D de resistividad de subsuelo con la implementación de un algoritmo de inversión 3D a partir de la adquisición, procesamiento e interpretación de datos magnetotelúricos y TDEM. Incluir tres (3) perfiles.</t>
  </si>
  <si>
    <t xml:space="preserve">Modelos unidimensionales de resistividad a partir del procesamiento de los datos de magnetotelúrica y TDEM (Time-Domain Electromagnetic Method), realizando las correcciones de los datos de magnetotelúrica y la caracterización del subsuelo. </t>
  </si>
  <si>
    <t>Resultados de la inversión conjunta e interpretación geológica 2D y 3D de las anomalías observadas integrando la información geológica de superficie y subsuelo.</t>
  </si>
  <si>
    <t xml:space="preserve">Informe de Hidrogeología. </t>
  </si>
  <si>
    <t>Caracterización hidrológica y meteorológicas del área, identificando los principales cuerpos de agua superficiales estableciendo su conexión hidráulica con los diferentes niveles acuíferos estimando el flujo base para cada uno</t>
  </si>
  <si>
    <t xml:space="preserve">Con base en la información geológica de las actividades 1 y 2, se debe definir el comportamiento hidrogeológico de cada una de las unidades geológicas identificadas en el área de estudio. </t>
  </si>
  <si>
    <t xml:space="preserve">Realizar el inventario de puntos de agua subterránea incluyendo pozos, manantiales, aljibes y piezómetros (incluir géiser, fumarola si aplica). Cada punto debe estar georreferenciado y nivelado topográficamente indicando: profundidad, nivel estático, unidad geológica e hidrogeológica captada, caudal de extracción o descarga (l/s), usos y usuarios del agua, y su estado (en uso, inactivo, abandonado o desmantelado). </t>
  </si>
  <si>
    <t xml:space="preserve"> Inventario de puntos de agua subterránea</t>
  </si>
  <si>
    <t xml:space="preserve">Identificación de las áreas de recarga del área de estudio, determinado la tasa de recarga real y potencial identificando las fuentes que aportan a la recarga del sistema hidrogeológico o aquellas que son alimentadas por el sistema, indicando el tipo y la distribución espacial considerando escenarios de cambio climático y eventos como el Niño y Niña. </t>
  </si>
  <si>
    <t>Identificación de las unidades cartográficas de suelo donde se determine el contenido pedológico como mínimo a nivel de familia textural, en las cuales, se deben realizar ensayos de infiltración representativos con el fin de estimar la tasa de infiltración. Con base en el inventario determinar las zonas de recarga, tránsito y descarga</t>
  </si>
  <si>
    <t xml:space="preserve">Determinación de los parámetros hidráulicos (conductividad hidráulica, transmisividad, coeficiente de almacenamiento, radio de influencia, capacidad específica y rendimiento o producción específica,) de las diferentes unidades hidrogeológicas presentes en el área de influencia del proyecto. El tipo de ensayo hidráulico debe ser acorde al tipo de medio a caracterizar (poroso, fracturado o kárstico). </t>
  </si>
  <si>
    <t xml:space="preserve"> Ensayos hidraulicos</t>
  </si>
  <si>
    <t>Determinación las características hidroquímicas y de calidad del agua subterránea en cada unidad geológica acuífera o niveles acuíferos presente en el área de estudio, considerando algunos elementos adicionales si es el caso según las particularidades del estudio. El monitoreo debe ser representativo tanto en superficie como en profundidad, a su vez regirse bajo lo establecido en el Protocolo de monitoreo y seguimiento del agua”, elaborado por el IDEAM (2021), reportando un análisis de calidad de las muestras, representando los resultados en diagramas de relación (Piper, Stiff, Schoeller, Mifflin etc.), que permitan determinar las facies hidrogeoquímicas predominantes.</t>
  </si>
  <si>
    <t>Muestreo</t>
  </si>
  <si>
    <t>Caracterización isotópica de isotopos estables y radiogénicos en cuerpos de agua superficial (lóticos y/o lénticos), en agua subterránea (pozos, manantiales, aljibes y piezómetros) y en agua lluvia (promedio mensual).</t>
  </si>
  <si>
    <t>Informe de Radiactividad Natural</t>
  </si>
  <si>
    <t>Espectrometría gamma in situ para identificar radionúclidos específicos (como potasio-40, uranio-238 y torio-232) en función de la geología local.</t>
  </si>
  <si>
    <t xml:space="preserve">Realizar la medición de la tasa de dosis en cada punto de muestreo (roca/agua) para determinar los niveles de radiación ambiental. 250 mediciones </t>
  </si>
  <si>
    <t>Establecimiento de una Línea Base de Radiactividad</t>
  </si>
  <si>
    <t>Mapa de radiactividad natural que muestre la tasa de dosis y la distribución de radionúclidos en el área.</t>
  </si>
  <si>
    <t xml:space="preserve">Entregar un informe final que compile un análisis detallado integral y holístico de toda la información generada que conlleve a la presentación del modelo geotérmico para el área geotérmica. En este informe se debe describir los elementos del sistema geotérmico, identificando y dimensionando el reservorio (extensión y espesores), indicando su permeabilidad, porosidad, características geoquímicas y sus principales características geotérmicas; a su vez, se deben identificar y describir las características de la roca sello determinando su continuidad y extensión lateral y vertical, así como todas las unidades geológicas y alteraciones estructurales que participan en el sistema geotérmico del área, presentando las zonas de recarga y descarga del sistema termal.  </t>
  </si>
  <si>
    <t xml:space="preserve">incluir las coordenadas de polígonos prospectivos para la perforación de tres (3) con el objetivo de realizar actividades futuras de investigación geotérmica. Estas propuestas deben incluir evaluación y prognosis geológica, geomecánica y de perforación de cada pozo hasta 4000 pies de profundidad (aproximadamente 1200 metros). </t>
  </si>
  <si>
    <t>Modelo Geotérmico</t>
  </si>
  <si>
    <t>Generar simulaciones y modelos termodinámicos que permitan predecir el comportamiento de un reservorio geotérmico, considerando la interacción entre los fluidos, las rocas y la temperatura.</t>
  </si>
  <si>
    <t xml:space="preserve">Presentar un poster, una presentación y un artículo en ingles para cada una de las actividades realizadas </t>
  </si>
  <si>
    <t>Presupuesto de Gastos proyecto: Realizar estudios geocientífico de geología, hidrogeología, geoquímica y geofísica encaminadas al conocimiento del potencial geotérmico dentro del área de la Caldera de Paletará, la comprensión del ciclo hídrico y radiometría para la determinación de los niveles de radiactividad natural para la toma de decisiones que viabilicen proyectos productivos en el área circundante a El Vinagre</t>
  </si>
  <si>
    <t xml:space="preserve">Mapas de Anomalía de Bouguer total y de anomalías de intensidad de campo total </t>
  </si>
  <si>
    <t xml:space="preserve">Modelos de densidad 2D mediante el procesamiento e interpretación de datos de gravimetría para la identificación de anomalías del subsuelo </t>
  </si>
  <si>
    <t xml:space="preserve">Ajustar la presente tabla conforme a las observaciones realizadas en la socilicitud de sondeo garantizando la correspondencia y coherencia en la información, según corresponda. </t>
  </si>
  <si>
    <t>Se debe plantear una estrategia que contempla tres instancias de socialización con el Consejo Regional Indígena del Cauca-CRIC: la primera previa al inicio de las actividades de campo para la autorización de estas, una segunda que se adelantará como acompañamiento durante el levantamiento de datos en campo y, una tercera, para socializar los resultados alcanzados.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</si>
</sst>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_(&quot;$&quot;* #,##0_);_(&quot;$&quot;* \(#,##0\);_(&quot;$&quot;* &quot;-&quot;??_);_(@_)"/>
    <numFmt numFmtId="165" formatCode="_-[$$-240A]\ * #,##0_-;\-[$$-240A]\ * #,##0_-;_-[$$-240A]\ * &quot;-&quot;??_-;_-@_-"/>
  </numFmts>
  <fonts count="11" x14ac:knownFonts="1">
    <font>
      <sz val="11"/>
      <color theme="1"/>
      <name val="Calibri"/>
      <family val="2"/>
      <scheme val="minor"/>
    </font>
    <font>
      <sz val="11"/>
      <color theme="1"/>
      <name val="Calibri"/>
      <family val="2"/>
      <scheme val="minor"/>
    </font>
    <font>
      <sz val="12"/>
      <color theme="1"/>
      <name val="Arial"/>
      <family val="2"/>
    </font>
    <font>
      <sz val="12"/>
      <name val="Arial"/>
      <family val="2"/>
    </font>
    <font>
      <sz val="12"/>
      <color rgb="FF000000"/>
      <name val="Arial"/>
      <family val="2"/>
    </font>
    <font>
      <b/>
      <sz val="12"/>
      <color theme="1"/>
      <name val="Arial"/>
      <family val="2"/>
    </font>
    <font>
      <b/>
      <sz val="12"/>
      <color rgb="FF000000"/>
      <name val="Arial"/>
      <family val="2"/>
    </font>
    <font>
      <b/>
      <sz val="12"/>
      <name val="Arial"/>
      <family val="2"/>
    </font>
    <font>
      <sz val="12"/>
      <color theme="1"/>
      <name val="Calibri"/>
      <family val="2"/>
      <scheme val="minor"/>
    </font>
    <font>
      <b/>
      <sz val="12"/>
      <color rgb="FFFFFF00"/>
      <name val="Arial"/>
      <family val="2"/>
    </font>
    <font>
      <sz val="12"/>
      <color rgb="FFFF0000"/>
      <name val="Arial"/>
      <family val="2"/>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52">
    <xf numFmtId="0" fontId="0" fillId="0" borderId="0" xfId="0"/>
    <xf numFmtId="164" fontId="2" fillId="0" borderId="1" xfId="1" applyNumberFormat="1" applyFont="1" applyBorder="1" applyAlignment="1">
      <alignment horizontal="center" vertical="center"/>
    </xf>
    <xf numFmtId="0" fontId="3" fillId="0" borderId="1" xfId="0" applyFont="1" applyBorder="1" applyAlignment="1">
      <alignment horizontal="justify" vertical="center" wrapText="1"/>
    </xf>
    <xf numFmtId="0" fontId="4" fillId="0" borderId="1" xfId="1" applyNumberFormat="1" applyFont="1" applyBorder="1" applyAlignment="1">
      <alignment horizontal="center" vertical="center" wrapText="1"/>
    </xf>
    <xf numFmtId="44" fontId="2" fillId="0" borderId="1" xfId="1"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justify" vertical="center"/>
    </xf>
    <xf numFmtId="0" fontId="2" fillId="0" borderId="0" xfId="0" applyFont="1"/>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5" fillId="0" borderId="0" xfId="0" applyFont="1"/>
    <xf numFmtId="0" fontId="2" fillId="0" borderId="1" xfId="0" applyFont="1" applyBorder="1" applyAlignment="1">
      <alignment horizontal="center" vertical="center"/>
    </xf>
    <xf numFmtId="164" fontId="6" fillId="2" borderId="1" xfId="0" applyNumberFormat="1" applyFont="1" applyFill="1" applyBorder="1" applyAlignment="1">
      <alignment vertical="center" wrapText="1"/>
    </xf>
    <xf numFmtId="0" fontId="7" fillId="2" borderId="1" xfId="0" applyFont="1" applyFill="1" applyBorder="1" applyAlignment="1">
      <alignment horizontal="left" vertical="center" wrapText="1"/>
    </xf>
    <xf numFmtId="0" fontId="4" fillId="0" borderId="1" xfId="0" applyFont="1" applyBorder="1" applyAlignment="1">
      <alignment horizontal="justify" vertical="center"/>
    </xf>
    <xf numFmtId="0" fontId="7" fillId="2" borderId="1" xfId="0" applyFont="1" applyFill="1" applyBorder="1" applyAlignment="1">
      <alignment horizontal="right" vertical="center" wrapText="1"/>
    </xf>
    <xf numFmtId="165" fontId="5" fillId="2" borderId="1" xfId="0" applyNumberFormat="1" applyFont="1" applyFill="1" applyBorder="1" applyAlignment="1">
      <alignment vertical="center" wrapText="1"/>
    </xf>
    <xf numFmtId="0" fontId="4" fillId="0" borderId="1" xfId="0" applyFont="1" applyBorder="1" applyAlignment="1">
      <alignment vertical="center" wrapText="1"/>
    </xf>
    <xf numFmtId="0" fontId="8" fillId="0" borderId="1" xfId="0" applyFont="1" applyBorder="1" applyAlignment="1">
      <alignment horizontal="center" vertical="center"/>
    </xf>
    <xf numFmtId="0" fontId="2"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justify" vertical="justify" wrapText="1"/>
    </xf>
    <xf numFmtId="0" fontId="6" fillId="0" borderId="1" xfId="0" applyFont="1" applyFill="1" applyBorder="1" applyAlignment="1">
      <alignment vertical="center" wrapText="1"/>
    </xf>
    <xf numFmtId="0" fontId="5" fillId="0" borderId="0" xfId="0" applyFont="1" applyFill="1"/>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2" fillId="0" borderId="0" xfId="0" applyFont="1" applyFill="1"/>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6" fillId="2" borderId="1" xfId="0" applyFont="1" applyFill="1" applyBorder="1" applyAlignment="1">
      <alignment horizontal="righ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left" vertical="center" wrapText="1"/>
    </xf>
    <xf numFmtId="0" fontId="2" fillId="0" borderId="0" xfId="0" applyFont="1" applyAlignment="1">
      <alignment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8"/>
  <sheetViews>
    <sheetView tabSelected="1" topLeftCell="A2" zoomScale="80" zoomScaleNormal="80" workbookViewId="0">
      <selection activeCell="B7" sqref="B7"/>
    </sheetView>
  </sheetViews>
  <sheetFormatPr baseColWidth="10" defaultColWidth="9.140625" defaultRowHeight="15" x14ac:dyDescent="0.2"/>
  <cols>
    <col min="1" max="1" width="4" style="7" bestFit="1" customWidth="1"/>
    <col min="2" max="2" width="157.42578125" style="7" customWidth="1"/>
    <col min="3" max="4" width="22.5703125" style="7" customWidth="1"/>
    <col min="5" max="5" width="25.5703125" style="7" bestFit="1" customWidth="1"/>
    <col min="6" max="6" width="29.7109375" style="7" customWidth="1"/>
    <col min="7" max="16384" width="9.140625" style="7"/>
  </cols>
  <sheetData>
    <row r="1" spans="1:11" ht="58.5" customHeight="1" x14ac:dyDescent="0.2">
      <c r="A1" s="48" t="s">
        <v>97</v>
      </c>
      <c r="B1" s="48"/>
      <c r="C1" s="48"/>
      <c r="D1" s="48"/>
      <c r="E1" s="48"/>
      <c r="F1" s="48"/>
    </row>
    <row r="2" spans="1:11" ht="33" customHeight="1" x14ac:dyDescent="0.2">
      <c r="A2" s="49" t="s">
        <v>5</v>
      </c>
      <c r="B2" s="49"/>
      <c r="C2" s="8" t="s">
        <v>0</v>
      </c>
      <c r="D2" s="9" t="s">
        <v>12</v>
      </c>
      <c r="E2" s="10" t="s">
        <v>4</v>
      </c>
      <c r="F2" s="10" t="s">
        <v>3</v>
      </c>
      <c r="G2" s="33" t="s">
        <v>100</v>
      </c>
      <c r="H2" s="34"/>
      <c r="I2" s="34"/>
      <c r="J2" s="34"/>
      <c r="K2" s="34"/>
    </row>
    <row r="3" spans="1:11" s="30" customFormat="1" ht="16.5" customHeight="1" x14ac:dyDescent="0.2">
      <c r="A3" s="31">
        <v>1</v>
      </c>
      <c r="B3" s="12" t="s">
        <v>54</v>
      </c>
      <c r="C3" s="31"/>
      <c r="D3" s="32"/>
      <c r="E3" s="31"/>
      <c r="F3" s="31"/>
      <c r="G3" s="33"/>
      <c r="H3" s="34"/>
      <c r="I3" s="34"/>
      <c r="J3" s="34"/>
      <c r="K3" s="34"/>
    </row>
    <row r="4" spans="1:11" s="30" customFormat="1" ht="73.5" customHeight="1" x14ac:dyDescent="0.2">
      <c r="A4" s="28"/>
      <c r="B4" s="6" t="s">
        <v>56</v>
      </c>
      <c r="C4" s="14">
        <v>1</v>
      </c>
      <c r="D4" s="29"/>
      <c r="E4" s="28"/>
      <c r="F4" s="1">
        <f>C4*E4</f>
        <v>0</v>
      </c>
      <c r="G4" s="33"/>
      <c r="H4" s="34"/>
      <c r="I4" s="34"/>
      <c r="J4" s="34"/>
      <c r="K4" s="34"/>
    </row>
    <row r="5" spans="1:11" s="13" customFormat="1" ht="15.75" x14ac:dyDescent="0.25">
      <c r="A5" s="11"/>
      <c r="B5" s="47" t="s">
        <v>35</v>
      </c>
      <c r="C5" s="47"/>
      <c r="D5" s="47"/>
      <c r="E5" s="47"/>
      <c r="F5" s="15">
        <f>F4</f>
        <v>0</v>
      </c>
    </row>
    <row r="6" spans="1:11" s="13" customFormat="1" ht="15.75" x14ac:dyDescent="0.25">
      <c r="A6" s="11">
        <v>2</v>
      </c>
      <c r="B6" s="12" t="s">
        <v>7</v>
      </c>
      <c r="C6" s="12"/>
      <c r="D6" s="12"/>
      <c r="E6" s="12"/>
      <c r="F6" s="12"/>
    </row>
    <row r="7" spans="1:11" s="13" customFormat="1" ht="60" x14ac:dyDescent="0.25">
      <c r="A7" s="11"/>
      <c r="B7" s="6" t="s">
        <v>6</v>
      </c>
      <c r="C7" s="14">
        <v>1</v>
      </c>
      <c r="D7" s="14"/>
      <c r="E7" s="4"/>
      <c r="F7" s="1">
        <f>C7*E7</f>
        <v>0</v>
      </c>
    </row>
    <row r="8" spans="1:11" ht="45" x14ac:dyDescent="0.2">
      <c r="A8" s="5"/>
      <c r="B8" s="51" t="s">
        <v>101</v>
      </c>
      <c r="C8" s="14">
        <v>1</v>
      </c>
      <c r="D8" s="14"/>
      <c r="E8" s="4"/>
      <c r="F8" s="1">
        <f>C8*E8</f>
        <v>0</v>
      </c>
    </row>
    <row r="9" spans="1:11" s="13" customFormat="1" ht="15.75" x14ac:dyDescent="0.25">
      <c r="A9" s="11"/>
      <c r="B9" s="47" t="s">
        <v>35</v>
      </c>
      <c r="C9" s="47"/>
      <c r="D9" s="47"/>
      <c r="E9" s="47"/>
      <c r="F9" s="15">
        <f>F8+F7</f>
        <v>0</v>
      </c>
    </row>
    <row r="10" spans="1:11" s="13" customFormat="1" ht="31.5" x14ac:dyDescent="0.25">
      <c r="A10" s="11">
        <v>3</v>
      </c>
      <c r="B10" s="12" t="s">
        <v>57</v>
      </c>
      <c r="C10" s="9" t="s">
        <v>0</v>
      </c>
      <c r="D10" s="9" t="s">
        <v>12</v>
      </c>
      <c r="E10" s="9" t="s">
        <v>4</v>
      </c>
      <c r="F10" s="9" t="s">
        <v>3</v>
      </c>
    </row>
    <row r="11" spans="1:11" ht="30" x14ac:dyDescent="0.2">
      <c r="A11" s="5"/>
      <c r="B11" s="6" t="s">
        <v>8</v>
      </c>
      <c r="C11" s="14">
        <v>1</v>
      </c>
      <c r="D11" s="3" t="s">
        <v>15</v>
      </c>
      <c r="E11" s="4"/>
      <c r="F11" s="1">
        <f t="shared" ref="F11:F29" si="0">C11*E11</f>
        <v>0</v>
      </c>
    </row>
    <row r="12" spans="1:11" x14ac:dyDescent="0.2">
      <c r="A12" s="5"/>
      <c r="B12" s="2" t="s">
        <v>55</v>
      </c>
      <c r="C12" s="14">
        <v>1</v>
      </c>
      <c r="D12" s="3" t="s">
        <v>15</v>
      </c>
      <c r="E12" s="4"/>
      <c r="F12" s="1">
        <f t="shared" si="0"/>
        <v>0</v>
      </c>
    </row>
    <row r="13" spans="1:11" ht="45" x14ac:dyDescent="0.2">
      <c r="A13" s="5"/>
      <c r="B13" s="2" t="s">
        <v>9</v>
      </c>
      <c r="C13" s="3">
        <v>1</v>
      </c>
      <c r="D13" s="3" t="s">
        <v>15</v>
      </c>
      <c r="E13" s="4"/>
      <c r="F13" s="1">
        <f t="shared" si="0"/>
        <v>0</v>
      </c>
    </row>
    <row r="14" spans="1:11" ht="30" x14ac:dyDescent="0.2">
      <c r="A14" s="5"/>
      <c r="B14" s="2" t="s">
        <v>10</v>
      </c>
      <c r="C14" s="3">
        <v>1</v>
      </c>
      <c r="D14" s="3" t="s">
        <v>15</v>
      </c>
      <c r="E14" s="4"/>
      <c r="F14" s="1">
        <f t="shared" si="0"/>
        <v>0</v>
      </c>
    </row>
    <row r="15" spans="1:11" ht="30" x14ac:dyDescent="0.2">
      <c r="A15" s="5"/>
      <c r="B15" s="2" t="s">
        <v>11</v>
      </c>
      <c r="C15" s="3">
        <v>1</v>
      </c>
      <c r="D15" s="3" t="s">
        <v>15</v>
      </c>
      <c r="E15" s="4"/>
      <c r="F15" s="1">
        <f t="shared" si="0"/>
        <v>0</v>
      </c>
    </row>
    <row r="16" spans="1:11" ht="30" x14ac:dyDescent="0.2">
      <c r="A16" s="5"/>
      <c r="B16" s="2" t="s">
        <v>58</v>
      </c>
      <c r="C16" s="3">
        <v>1</v>
      </c>
      <c r="D16" s="3" t="s">
        <v>13</v>
      </c>
      <c r="E16" s="4"/>
      <c r="F16" s="1">
        <f t="shared" si="0"/>
        <v>0</v>
      </c>
    </row>
    <row r="17" spans="1:6" ht="30" x14ac:dyDescent="0.2">
      <c r="A17" s="5"/>
      <c r="B17" s="2" t="s">
        <v>59</v>
      </c>
      <c r="C17" s="3">
        <v>1</v>
      </c>
      <c r="D17" s="3" t="s">
        <v>15</v>
      </c>
      <c r="E17" s="4"/>
      <c r="F17" s="1">
        <f t="shared" si="0"/>
        <v>0</v>
      </c>
    </row>
    <row r="18" spans="1:6" ht="45" x14ac:dyDescent="0.2">
      <c r="A18" s="5"/>
      <c r="B18" s="2" t="s">
        <v>14</v>
      </c>
      <c r="C18" s="3">
        <v>1</v>
      </c>
      <c r="D18" s="3" t="s">
        <v>15</v>
      </c>
      <c r="E18" s="4"/>
      <c r="F18" s="1">
        <f t="shared" si="0"/>
        <v>0</v>
      </c>
    </row>
    <row r="19" spans="1:6" x14ac:dyDescent="0.2">
      <c r="A19" s="5"/>
      <c r="B19" s="50" t="s">
        <v>60</v>
      </c>
      <c r="C19" s="3">
        <v>150</v>
      </c>
      <c r="D19" s="3" t="s">
        <v>17</v>
      </c>
      <c r="E19" s="4"/>
      <c r="F19" s="1">
        <f t="shared" si="0"/>
        <v>0</v>
      </c>
    </row>
    <row r="20" spans="1:6" x14ac:dyDescent="0.2">
      <c r="A20" s="5"/>
      <c r="B20" s="50"/>
      <c r="C20" s="3">
        <v>150</v>
      </c>
      <c r="D20" s="3" t="s">
        <v>18</v>
      </c>
      <c r="E20" s="4"/>
      <c r="F20" s="1">
        <f t="shared" si="0"/>
        <v>0</v>
      </c>
    </row>
    <row r="21" spans="1:6" ht="30" x14ac:dyDescent="0.2">
      <c r="A21" s="5"/>
      <c r="B21" s="17" t="s">
        <v>61</v>
      </c>
      <c r="C21" s="3">
        <v>100</v>
      </c>
      <c r="D21" s="3" t="s">
        <v>19</v>
      </c>
      <c r="E21" s="4"/>
      <c r="F21" s="1">
        <f t="shared" si="0"/>
        <v>0</v>
      </c>
    </row>
    <row r="22" spans="1:6" ht="30" x14ac:dyDescent="0.2">
      <c r="A22" s="5"/>
      <c r="B22" s="17" t="s">
        <v>16</v>
      </c>
      <c r="C22" s="3">
        <v>30</v>
      </c>
      <c r="D22" s="3" t="s">
        <v>19</v>
      </c>
      <c r="E22" s="4"/>
      <c r="F22" s="1">
        <f t="shared" si="0"/>
        <v>0</v>
      </c>
    </row>
    <row r="23" spans="1:6" x14ac:dyDescent="0.2">
      <c r="A23" s="5"/>
      <c r="B23" s="17" t="s">
        <v>63</v>
      </c>
      <c r="C23" s="3">
        <v>1</v>
      </c>
      <c r="D23" s="3" t="s">
        <v>15</v>
      </c>
      <c r="E23" s="4"/>
      <c r="F23" s="1">
        <f t="shared" si="0"/>
        <v>0</v>
      </c>
    </row>
    <row r="24" spans="1:6" x14ac:dyDescent="0.2">
      <c r="A24" s="5"/>
      <c r="B24" s="50" t="s">
        <v>62</v>
      </c>
      <c r="C24" s="3">
        <v>30</v>
      </c>
      <c r="D24" s="3" t="s">
        <v>22</v>
      </c>
      <c r="E24" s="4"/>
      <c r="F24" s="1">
        <f t="shared" si="0"/>
        <v>0</v>
      </c>
    </row>
    <row r="25" spans="1:6" x14ac:dyDescent="0.2">
      <c r="A25" s="5"/>
      <c r="B25" s="50"/>
      <c r="C25" s="3">
        <v>30</v>
      </c>
      <c r="D25" s="3" t="s">
        <v>23</v>
      </c>
      <c r="E25" s="4"/>
      <c r="F25" s="1">
        <f t="shared" si="0"/>
        <v>0</v>
      </c>
    </row>
    <row r="26" spans="1:6" x14ac:dyDescent="0.2">
      <c r="A26" s="5"/>
      <c r="B26" s="50"/>
      <c r="C26" s="3">
        <v>30</v>
      </c>
      <c r="D26" s="3" t="s">
        <v>24</v>
      </c>
      <c r="E26" s="4"/>
      <c r="F26" s="1">
        <f t="shared" si="0"/>
        <v>0</v>
      </c>
    </row>
    <row r="27" spans="1:6" ht="30" x14ac:dyDescent="0.2">
      <c r="A27" s="5"/>
      <c r="B27" s="17" t="s">
        <v>20</v>
      </c>
      <c r="C27" s="3">
        <v>1</v>
      </c>
      <c r="D27" s="3" t="s">
        <v>15</v>
      </c>
      <c r="E27" s="4"/>
      <c r="F27" s="1">
        <f t="shared" si="0"/>
        <v>0</v>
      </c>
    </row>
    <row r="28" spans="1:6" ht="30" x14ac:dyDescent="0.2">
      <c r="A28" s="5"/>
      <c r="B28" s="17" t="s">
        <v>21</v>
      </c>
      <c r="C28" s="3">
        <v>1</v>
      </c>
      <c r="D28" s="3" t="s">
        <v>15</v>
      </c>
      <c r="E28" s="4"/>
      <c r="F28" s="1">
        <f t="shared" si="0"/>
        <v>0</v>
      </c>
    </row>
    <row r="29" spans="1:6" ht="45" x14ac:dyDescent="0.2">
      <c r="A29" s="5"/>
      <c r="B29" s="2" t="s">
        <v>64</v>
      </c>
      <c r="C29" s="3">
        <v>1</v>
      </c>
      <c r="D29" s="3" t="s">
        <v>15</v>
      </c>
      <c r="E29" s="4"/>
      <c r="F29" s="1">
        <f t="shared" si="0"/>
        <v>0</v>
      </c>
    </row>
    <row r="30" spans="1:6" s="13" customFormat="1" ht="15.75" x14ac:dyDescent="0.25">
      <c r="A30" s="11"/>
      <c r="B30" s="47" t="s">
        <v>35</v>
      </c>
      <c r="C30" s="47"/>
      <c r="D30" s="47"/>
      <c r="E30" s="47"/>
      <c r="F30" s="15">
        <f>SUM(F11:F29)</f>
        <v>0</v>
      </c>
    </row>
    <row r="31" spans="1:6" s="13" customFormat="1" ht="31.5" x14ac:dyDescent="0.25">
      <c r="A31" s="11">
        <v>4</v>
      </c>
      <c r="B31" s="12" t="s">
        <v>65</v>
      </c>
      <c r="C31" s="23" t="s">
        <v>0</v>
      </c>
      <c r="D31" s="23" t="s">
        <v>12</v>
      </c>
      <c r="E31" s="23" t="s">
        <v>4</v>
      </c>
      <c r="F31" s="23" t="s">
        <v>3</v>
      </c>
    </row>
    <row r="32" spans="1:6" s="13" customFormat="1" ht="30" x14ac:dyDescent="0.25">
      <c r="B32" s="17" t="s">
        <v>66</v>
      </c>
      <c r="C32" s="3">
        <v>470</v>
      </c>
      <c r="D32" s="21" t="s">
        <v>39</v>
      </c>
      <c r="E32" s="4"/>
      <c r="F32" s="1">
        <f>C32*E32</f>
        <v>0</v>
      </c>
    </row>
    <row r="33" spans="2:6" s="13" customFormat="1" ht="30" x14ac:dyDescent="0.25">
      <c r="B33" s="17" t="s">
        <v>67</v>
      </c>
      <c r="C33" s="3">
        <v>340</v>
      </c>
      <c r="D33" s="21" t="s">
        <v>44</v>
      </c>
      <c r="E33" s="4"/>
      <c r="F33" s="1">
        <f t="shared" ref="F33:F47" si="1">C33*E33</f>
        <v>0</v>
      </c>
    </row>
    <row r="34" spans="2:6" ht="15.75" x14ac:dyDescent="0.2">
      <c r="B34" s="17" t="s">
        <v>68</v>
      </c>
      <c r="C34" s="3">
        <v>250</v>
      </c>
      <c r="D34" s="21" t="s">
        <v>36</v>
      </c>
      <c r="E34" s="4"/>
      <c r="F34" s="1">
        <f t="shared" si="1"/>
        <v>0</v>
      </c>
    </row>
    <row r="35" spans="2:6" ht="15.75" x14ac:dyDescent="0.2">
      <c r="B35" s="17" t="s">
        <v>69</v>
      </c>
      <c r="C35" s="3">
        <v>128</v>
      </c>
      <c r="D35" s="21" t="s">
        <v>40</v>
      </c>
      <c r="E35" s="4"/>
      <c r="F35" s="1">
        <f t="shared" si="1"/>
        <v>0</v>
      </c>
    </row>
    <row r="36" spans="2:6" ht="45" x14ac:dyDescent="0.2">
      <c r="B36" s="17" t="s">
        <v>70</v>
      </c>
      <c r="C36" s="3">
        <v>1</v>
      </c>
      <c r="D36" s="21" t="s">
        <v>26</v>
      </c>
      <c r="E36" s="4"/>
      <c r="F36" s="1">
        <f t="shared" si="1"/>
        <v>0</v>
      </c>
    </row>
    <row r="37" spans="2:6" ht="15.75" x14ac:dyDescent="0.2">
      <c r="B37" s="17" t="s">
        <v>71</v>
      </c>
      <c r="C37" s="22">
        <v>50</v>
      </c>
      <c r="D37" s="22" t="s">
        <v>48</v>
      </c>
      <c r="E37" s="4"/>
      <c r="F37" s="1">
        <f t="shared" si="1"/>
        <v>0</v>
      </c>
    </row>
    <row r="38" spans="2:6" ht="30" x14ac:dyDescent="0.2">
      <c r="B38" s="17" t="s">
        <v>72</v>
      </c>
      <c r="C38" s="3">
        <v>1</v>
      </c>
      <c r="D38" s="3" t="s">
        <v>47</v>
      </c>
      <c r="E38" s="4"/>
      <c r="F38" s="1">
        <f t="shared" si="1"/>
        <v>0</v>
      </c>
    </row>
    <row r="39" spans="2:6" ht="30" x14ac:dyDescent="0.2">
      <c r="B39" s="17" t="s">
        <v>42</v>
      </c>
      <c r="C39" s="3">
        <v>1</v>
      </c>
      <c r="D39" s="3" t="s">
        <v>47</v>
      </c>
      <c r="E39" s="4"/>
      <c r="F39" s="1">
        <f t="shared" si="1"/>
        <v>0</v>
      </c>
    </row>
    <row r="40" spans="2:6" ht="30" x14ac:dyDescent="0.2">
      <c r="B40" s="17" t="s">
        <v>43</v>
      </c>
      <c r="C40" s="3">
        <v>1</v>
      </c>
      <c r="D40" s="3" t="s">
        <v>47</v>
      </c>
      <c r="E40" s="4"/>
      <c r="F40" s="1">
        <f t="shared" si="1"/>
        <v>0</v>
      </c>
    </row>
    <row r="41" spans="2:6" ht="30" x14ac:dyDescent="0.2">
      <c r="B41" s="17" t="s">
        <v>72</v>
      </c>
      <c r="C41" s="3">
        <v>1</v>
      </c>
      <c r="D41" s="3" t="s">
        <v>47</v>
      </c>
      <c r="E41" s="4"/>
      <c r="F41" s="1">
        <f t="shared" si="1"/>
        <v>0</v>
      </c>
    </row>
    <row r="42" spans="2:6" ht="30" x14ac:dyDescent="0.2">
      <c r="B42" s="17" t="s">
        <v>73</v>
      </c>
      <c r="C42" s="3">
        <v>1</v>
      </c>
      <c r="D42" s="3" t="s">
        <v>47</v>
      </c>
      <c r="E42" s="4"/>
      <c r="F42" s="1">
        <f t="shared" si="1"/>
        <v>0</v>
      </c>
    </row>
    <row r="43" spans="2:6" ht="45" x14ac:dyDescent="0.2">
      <c r="B43" s="17" t="s">
        <v>49</v>
      </c>
      <c r="C43" s="3">
        <v>1</v>
      </c>
      <c r="D43" s="3" t="s">
        <v>47</v>
      </c>
      <c r="E43" s="4"/>
      <c r="F43" s="1">
        <f t="shared" si="1"/>
        <v>0</v>
      </c>
    </row>
    <row r="44" spans="2:6" x14ac:dyDescent="0.2">
      <c r="B44" s="2" t="s">
        <v>98</v>
      </c>
      <c r="C44" s="3">
        <v>1</v>
      </c>
      <c r="D44" s="3" t="s">
        <v>45</v>
      </c>
      <c r="E44" s="4"/>
      <c r="F44" s="1">
        <f t="shared" si="1"/>
        <v>0</v>
      </c>
    </row>
    <row r="45" spans="2:6" ht="30" x14ac:dyDescent="0.2">
      <c r="B45" s="2" t="s">
        <v>46</v>
      </c>
      <c r="C45" s="3">
        <v>1</v>
      </c>
      <c r="D45" s="3" t="s">
        <v>45</v>
      </c>
      <c r="E45" s="4"/>
      <c r="F45" s="1">
        <f t="shared" si="1"/>
        <v>0</v>
      </c>
    </row>
    <row r="46" spans="2:6" ht="30" x14ac:dyDescent="0.2">
      <c r="B46" s="2" t="s">
        <v>74</v>
      </c>
      <c r="C46" s="3">
        <v>1</v>
      </c>
      <c r="D46" s="3" t="s">
        <v>26</v>
      </c>
      <c r="E46" s="4"/>
      <c r="F46" s="1">
        <f t="shared" si="1"/>
        <v>0</v>
      </c>
    </row>
    <row r="47" spans="2:6" x14ac:dyDescent="0.2">
      <c r="B47" s="2" t="s">
        <v>99</v>
      </c>
      <c r="C47" s="3">
        <v>1</v>
      </c>
      <c r="D47" s="3" t="s">
        <v>47</v>
      </c>
      <c r="E47" s="4"/>
      <c r="F47" s="1">
        <f t="shared" si="1"/>
        <v>0</v>
      </c>
    </row>
    <row r="48" spans="2:6" ht="15.75" x14ac:dyDescent="0.2">
      <c r="B48" s="47" t="s">
        <v>35</v>
      </c>
      <c r="C48" s="47"/>
      <c r="D48" s="47"/>
      <c r="E48" s="47"/>
      <c r="F48" s="15">
        <f>SUM(F32:F47)</f>
        <v>0</v>
      </c>
    </row>
    <row r="49" spans="1:6" s="13" customFormat="1" ht="31.5" x14ac:dyDescent="0.25">
      <c r="A49" s="11">
        <v>5</v>
      </c>
      <c r="B49" s="12" t="s">
        <v>75</v>
      </c>
      <c r="C49" s="23" t="s">
        <v>0</v>
      </c>
      <c r="D49" s="23" t="s">
        <v>12</v>
      </c>
      <c r="E49" s="23" t="s">
        <v>4</v>
      </c>
      <c r="F49" s="23" t="s">
        <v>3</v>
      </c>
    </row>
    <row r="50" spans="1:6" ht="30" x14ac:dyDescent="0.2">
      <c r="A50" s="22"/>
      <c r="B50" s="6" t="s">
        <v>77</v>
      </c>
      <c r="C50" s="14">
        <v>1</v>
      </c>
      <c r="D50" s="14" t="s">
        <v>26</v>
      </c>
      <c r="E50" s="4"/>
      <c r="F50" s="1">
        <f t="shared" ref="F50:F65" si="2">C50*E50</f>
        <v>0</v>
      </c>
    </row>
    <row r="51" spans="1:6" ht="30" x14ac:dyDescent="0.2">
      <c r="A51" s="22"/>
      <c r="B51" s="2" t="s">
        <v>76</v>
      </c>
      <c r="C51" s="14">
        <v>1</v>
      </c>
      <c r="D51" s="14" t="s">
        <v>26</v>
      </c>
      <c r="E51" s="4"/>
      <c r="F51" s="1">
        <f t="shared" si="2"/>
        <v>0</v>
      </c>
    </row>
    <row r="52" spans="1:6" ht="45" x14ac:dyDescent="0.2">
      <c r="A52" s="22"/>
      <c r="B52" s="20" t="s">
        <v>78</v>
      </c>
      <c r="C52" s="3">
        <v>1</v>
      </c>
      <c r="D52" s="3" t="s">
        <v>26</v>
      </c>
      <c r="E52" s="4"/>
      <c r="F52" s="1">
        <f t="shared" si="2"/>
        <v>0</v>
      </c>
    </row>
    <row r="53" spans="1:6" ht="30" x14ac:dyDescent="0.2">
      <c r="A53" s="22"/>
      <c r="B53" s="17" t="s">
        <v>79</v>
      </c>
      <c r="C53" s="3">
        <v>100</v>
      </c>
      <c r="D53" s="3" t="s">
        <v>28</v>
      </c>
      <c r="E53" s="4"/>
      <c r="F53" s="1">
        <f t="shared" si="2"/>
        <v>0</v>
      </c>
    </row>
    <row r="54" spans="1:6" ht="45" x14ac:dyDescent="0.2">
      <c r="A54" s="22"/>
      <c r="B54" s="20" t="s">
        <v>80</v>
      </c>
      <c r="C54" s="3">
        <v>1</v>
      </c>
      <c r="D54" s="3" t="s">
        <v>26</v>
      </c>
      <c r="E54" s="4"/>
      <c r="F54" s="1">
        <f t="shared" si="2"/>
        <v>0</v>
      </c>
    </row>
    <row r="55" spans="1:6" ht="45" x14ac:dyDescent="0.2">
      <c r="A55" s="22"/>
      <c r="B55" s="20" t="s">
        <v>81</v>
      </c>
      <c r="C55" s="3">
        <v>1</v>
      </c>
      <c r="D55" s="3" t="s">
        <v>26</v>
      </c>
      <c r="E55" s="4"/>
      <c r="F55" s="1">
        <f t="shared" si="2"/>
        <v>0</v>
      </c>
    </row>
    <row r="56" spans="1:6" x14ac:dyDescent="0.2">
      <c r="A56" s="22"/>
      <c r="B56" s="20" t="s">
        <v>29</v>
      </c>
      <c r="C56" s="3">
        <v>20</v>
      </c>
      <c r="D56" s="3" t="s">
        <v>27</v>
      </c>
      <c r="E56" s="4"/>
      <c r="F56" s="1">
        <f t="shared" si="2"/>
        <v>0</v>
      </c>
    </row>
    <row r="57" spans="1:6" ht="45" x14ac:dyDescent="0.2">
      <c r="A57" s="22"/>
      <c r="B57" s="20" t="s">
        <v>82</v>
      </c>
      <c r="C57" s="3">
        <v>1</v>
      </c>
      <c r="D57" s="3" t="s">
        <v>26</v>
      </c>
      <c r="E57" s="4"/>
      <c r="F57" s="1">
        <f t="shared" si="2"/>
        <v>0</v>
      </c>
    </row>
    <row r="58" spans="1:6" x14ac:dyDescent="0.2">
      <c r="A58" s="22"/>
      <c r="B58" s="20" t="s">
        <v>83</v>
      </c>
      <c r="C58" s="3">
        <v>20</v>
      </c>
      <c r="D58" s="3" t="s">
        <v>27</v>
      </c>
      <c r="E58" s="4"/>
      <c r="F58" s="1">
        <f t="shared" si="2"/>
        <v>0</v>
      </c>
    </row>
    <row r="59" spans="1:6" ht="75" x14ac:dyDescent="0.2">
      <c r="A59" s="22"/>
      <c r="B59" s="20" t="s">
        <v>84</v>
      </c>
      <c r="C59" s="3">
        <v>1</v>
      </c>
      <c r="D59" s="3" t="s">
        <v>26</v>
      </c>
      <c r="E59" s="4"/>
      <c r="F59" s="1">
        <f t="shared" si="2"/>
        <v>0</v>
      </c>
    </row>
    <row r="60" spans="1:6" ht="30" x14ac:dyDescent="0.2">
      <c r="A60" s="22"/>
      <c r="B60" s="20" t="s">
        <v>30</v>
      </c>
      <c r="C60" s="3">
        <v>100</v>
      </c>
      <c r="D60" s="3" t="s">
        <v>85</v>
      </c>
      <c r="E60" s="4"/>
      <c r="F60" s="1">
        <f t="shared" si="2"/>
        <v>0</v>
      </c>
    </row>
    <row r="61" spans="1:6" ht="30" x14ac:dyDescent="0.2">
      <c r="A61" s="22"/>
      <c r="B61" s="2" t="s">
        <v>86</v>
      </c>
      <c r="C61" s="14">
        <v>1</v>
      </c>
      <c r="D61" s="14" t="s">
        <v>26</v>
      </c>
      <c r="E61" s="4"/>
      <c r="F61" s="1">
        <f t="shared" si="2"/>
        <v>0</v>
      </c>
    </row>
    <row r="62" spans="1:6" x14ac:dyDescent="0.2">
      <c r="A62" s="22"/>
      <c r="B62" s="2" t="s">
        <v>33</v>
      </c>
      <c r="C62" s="3">
        <v>20</v>
      </c>
      <c r="D62" s="3" t="s">
        <v>85</v>
      </c>
      <c r="E62" s="4"/>
      <c r="F62" s="1">
        <f t="shared" si="2"/>
        <v>0</v>
      </c>
    </row>
    <row r="63" spans="1:6" x14ac:dyDescent="0.2">
      <c r="A63" s="22"/>
      <c r="B63" s="2" t="s">
        <v>32</v>
      </c>
      <c r="C63" s="3">
        <v>100</v>
      </c>
      <c r="D63" s="3" t="s">
        <v>85</v>
      </c>
      <c r="E63" s="4"/>
      <c r="F63" s="1">
        <f t="shared" si="2"/>
        <v>0</v>
      </c>
    </row>
    <row r="64" spans="1:6" x14ac:dyDescent="0.2">
      <c r="A64" s="22"/>
      <c r="B64" s="2" t="s">
        <v>31</v>
      </c>
      <c r="C64" s="3">
        <v>3</v>
      </c>
      <c r="D64" s="3" t="s">
        <v>85</v>
      </c>
      <c r="E64" s="4"/>
      <c r="F64" s="1">
        <f t="shared" si="2"/>
        <v>0</v>
      </c>
    </row>
    <row r="65" spans="1:6" ht="105" x14ac:dyDescent="0.2">
      <c r="A65" s="22"/>
      <c r="B65" s="2" t="s">
        <v>34</v>
      </c>
      <c r="C65" s="3">
        <v>1</v>
      </c>
      <c r="D65" s="14" t="s">
        <v>26</v>
      </c>
      <c r="E65" s="4"/>
      <c r="F65" s="1">
        <f t="shared" si="2"/>
        <v>0</v>
      </c>
    </row>
    <row r="66" spans="1:6" ht="15.75" x14ac:dyDescent="0.2">
      <c r="A66" s="11"/>
      <c r="B66" s="47" t="s">
        <v>35</v>
      </c>
      <c r="C66" s="47"/>
      <c r="D66" s="47"/>
      <c r="E66" s="47"/>
      <c r="F66" s="15">
        <f>SUM(F50:F65)</f>
        <v>0</v>
      </c>
    </row>
    <row r="67" spans="1:6" ht="31.5" x14ac:dyDescent="0.2">
      <c r="A67" s="11">
        <v>6</v>
      </c>
      <c r="B67" s="16" t="s">
        <v>87</v>
      </c>
      <c r="C67" s="23" t="s">
        <v>0</v>
      </c>
      <c r="D67" s="23" t="s">
        <v>12</v>
      </c>
      <c r="E67" s="23" t="s">
        <v>4</v>
      </c>
      <c r="F67" s="23" t="s">
        <v>3</v>
      </c>
    </row>
    <row r="68" spans="1:6" x14ac:dyDescent="0.2">
      <c r="A68" s="22"/>
      <c r="B68" s="2" t="s">
        <v>89</v>
      </c>
      <c r="C68" s="3">
        <v>250</v>
      </c>
      <c r="D68" s="3" t="s">
        <v>85</v>
      </c>
      <c r="E68" s="4"/>
      <c r="F68" s="1">
        <f t="shared" ref="F68:F71" si="3">C68*E68</f>
        <v>0</v>
      </c>
    </row>
    <row r="69" spans="1:6" x14ac:dyDescent="0.2">
      <c r="A69" s="22"/>
      <c r="B69" s="2" t="s">
        <v>88</v>
      </c>
      <c r="C69" s="3">
        <v>1</v>
      </c>
      <c r="D69" s="14" t="s">
        <v>26</v>
      </c>
      <c r="E69" s="4"/>
      <c r="F69" s="1">
        <f t="shared" si="3"/>
        <v>0</v>
      </c>
    </row>
    <row r="70" spans="1:6" x14ac:dyDescent="0.2">
      <c r="A70" s="22"/>
      <c r="B70" s="2" t="s">
        <v>90</v>
      </c>
      <c r="C70" s="3">
        <v>1</v>
      </c>
      <c r="D70" s="14" t="s">
        <v>26</v>
      </c>
      <c r="E70" s="4"/>
      <c r="F70" s="1">
        <f t="shared" si="3"/>
        <v>0</v>
      </c>
    </row>
    <row r="71" spans="1:6" x14ac:dyDescent="0.2">
      <c r="A71" s="22"/>
      <c r="B71" s="2" t="s">
        <v>91</v>
      </c>
      <c r="C71" s="3">
        <v>1</v>
      </c>
      <c r="D71" s="14" t="s">
        <v>26</v>
      </c>
      <c r="E71" s="4"/>
      <c r="F71" s="1">
        <f t="shared" si="3"/>
        <v>0</v>
      </c>
    </row>
    <row r="72" spans="1:6" ht="15.75" x14ac:dyDescent="0.2">
      <c r="A72" s="11"/>
      <c r="B72" s="47" t="s">
        <v>35</v>
      </c>
      <c r="C72" s="47"/>
      <c r="D72" s="47"/>
      <c r="E72" s="47"/>
      <c r="F72" s="15">
        <f>SUM(F68:F71)</f>
        <v>0</v>
      </c>
    </row>
    <row r="73" spans="1:6" s="13" customFormat="1" ht="15.75" x14ac:dyDescent="0.25">
      <c r="A73" s="11">
        <v>7</v>
      </c>
      <c r="B73" s="12" t="s">
        <v>94</v>
      </c>
      <c r="C73" s="12"/>
      <c r="D73" s="12"/>
      <c r="E73" s="12"/>
      <c r="F73" s="12"/>
    </row>
    <row r="74" spans="1:6" s="27" customFormat="1" ht="90" x14ac:dyDescent="0.25">
      <c r="A74" s="24"/>
      <c r="B74" s="25" t="s">
        <v>92</v>
      </c>
      <c r="C74" s="14">
        <v>1</v>
      </c>
      <c r="D74" s="14" t="s">
        <v>26</v>
      </c>
      <c r="E74" s="26"/>
      <c r="F74" s="1">
        <f t="shared" ref="F74:F77" si="4">C74*E74</f>
        <v>0</v>
      </c>
    </row>
    <row r="75" spans="1:6" ht="30" x14ac:dyDescent="0.2">
      <c r="A75" s="22"/>
      <c r="B75" s="2" t="s">
        <v>50</v>
      </c>
      <c r="C75" s="14">
        <v>1</v>
      </c>
      <c r="D75" s="14" t="s">
        <v>41</v>
      </c>
      <c r="E75" s="4"/>
      <c r="F75" s="1">
        <f t="shared" si="4"/>
        <v>0</v>
      </c>
    </row>
    <row r="76" spans="1:6" ht="38.25" customHeight="1" x14ac:dyDescent="0.2">
      <c r="A76" s="22"/>
      <c r="B76" s="2" t="s">
        <v>95</v>
      </c>
      <c r="C76" s="14">
        <v>1</v>
      </c>
      <c r="D76" s="14" t="s">
        <v>26</v>
      </c>
      <c r="E76" s="4"/>
      <c r="F76" s="1">
        <f t="shared" si="4"/>
        <v>0</v>
      </c>
    </row>
    <row r="77" spans="1:6" ht="45" x14ac:dyDescent="0.2">
      <c r="A77" s="22"/>
      <c r="B77" s="2" t="s">
        <v>93</v>
      </c>
      <c r="C77" s="14">
        <v>1</v>
      </c>
      <c r="D77" s="14" t="s">
        <v>26</v>
      </c>
      <c r="E77" s="4"/>
      <c r="F77" s="1">
        <f t="shared" si="4"/>
        <v>0</v>
      </c>
    </row>
    <row r="78" spans="1:6" s="13" customFormat="1" ht="15.75" x14ac:dyDescent="0.25">
      <c r="A78" s="11"/>
      <c r="B78" s="47" t="s">
        <v>35</v>
      </c>
      <c r="C78" s="47"/>
      <c r="D78" s="47"/>
      <c r="E78" s="47"/>
      <c r="F78" s="15">
        <f>SUM(F74:F77)</f>
        <v>0</v>
      </c>
    </row>
    <row r="79" spans="1:6" ht="31.5" x14ac:dyDescent="0.2">
      <c r="A79" s="11">
        <v>8</v>
      </c>
      <c r="B79" s="16" t="s">
        <v>51</v>
      </c>
      <c r="C79" s="23" t="s">
        <v>0</v>
      </c>
      <c r="D79" s="23" t="s">
        <v>12</v>
      </c>
      <c r="E79" s="23" t="s">
        <v>4</v>
      </c>
      <c r="F79" s="23" t="s">
        <v>3</v>
      </c>
    </row>
    <row r="80" spans="1:6" ht="45" x14ac:dyDescent="0.2">
      <c r="A80" s="22"/>
      <c r="B80" s="2" t="s">
        <v>52</v>
      </c>
      <c r="C80" s="14">
        <v>1</v>
      </c>
      <c r="D80" s="14" t="s">
        <v>38</v>
      </c>
      <c r="E80" s="4"/>
      <c r="F80" s="1">
        <f t="shared" ref="F80" si="5">C80*E80</f>
        <v>0</v>
      </c>
    </row>
    <row r="81" spans="1:6" s="13" customFormat="1" ht="15.75" x14ac:dyDescent="0.25">
      <c r="A81" s="11"/>
      <c r="B81" s="47" t="s">
        <v>35</v>
      </c>
      <c r="C81" s="47"/>
      <c r="D81" s="47"/>
      <c r="E81" s="47"/>
      <c r="F81" s="15">
        <f>SUM(F80:F80)</f>
        <v>0</v>
      </c>
    </row>
    <row r="82" spans="1:6" ht="31.5" x14ac:dyDescent="0.2">
      <c r="A82" s="11">
        <v>9</v>
      </c>
      <c r="B82" s="16" t="s">
        <v>37</v>
      </c>
      <c r="C82" s="23" t="s">
        <v>0</v>
      </c>
      <c r="D82" s="23" t="s">
        <v>12</v>
      </c>
      <c r="E82" s="23" t="s">
        <v>4</v>
      </c>
      <c r="F82" s="23" t="s">
        <v>3</v>
      </c>
    </row>
    <row r="83" spans="1:6" x14ac:dyDescent="0.2">
      <c r="A83" s="22"/>
      <c r="B83" s="20" t="s">
        <v>96</v>
      </c>
      <c r="C83" s="3">
        <v>1</v>
      </c>
      <c r="D83" s="3" t="s">
        <v>53</v>
      </c>
      <c r="E83" s="4"/>
      <c r="F83" s="1">
        <f t="shared" ref="F83" si="6">C83*E83</f>
        <v>0</v>
      </c>
    </row>
    <row r="84" spans="1:6" s="13" customFormat="1" ht="15.75" x14ac:dyDescent="0.25">
      <c r="A84" s="11"/>
      <c r="B84" s="47" t="s">
        <v>35</v>
      </c>
      <c r="C84" s="47"/>
      <c r="D84" s="47"/>
      <c r="E84" s="47"/>
      <c r="F84" s="15">
        <f>F83</f>
        <v>0</v>
      </c>
    </row>
    <row r="85" spans="1:6" x14ac:dyDescent="0.2">
      <c r="A85" s="35"/>
      <c r="B85" s="36"/>
      <c r="C85" s="36"/>
      <c r="D85" s="36"/>
      <c r="E85" s="36"/>
      <c r="F85" s="37"/>
    </row>
    <row r="86" spans="1:6" ht="15.75" x14ac:dyDescent="0.2">
      <c r="A86" s="38"/>
      <c r="B86" s="39"/>
      <c r="C86" s="39"/>
      <c r="D86" s="40"/>
      <c r="E86" s="18" t="s">
        <v>25</v>
      </c>
      <c r="F86" s="19">
        <f>F5+F9+F30+F48+F66+F78+F81+F84</f>
        <v>0</v>
      </c>
    </row>
    <row r="87" spans="1:6" ht="15.75" x14ac:dyDescent="0.2">
      <c r="A87" s="41"/>
      <c r="B87" s="42"/>
      <c r="C87" s="42"/>
      <c r="D87" s="43"/>
      <c r="E87" s="18" t="s">
        <v>1</v>
      </c>
      <c r="F87" s="19">
        <f>+F86*0.19</f>
        <v>0</v>
      </c>
    </row>
    <row r="88" spans="1:6" ht="15.75" x14ac:dyDescent="0.2">
      <c r="A88" s="44"/>
      <c r="B88" s="45"/>
      <c r="C88" s="45"/>
      <c r="D88" s="46"/>
      <c r="E88" s="18" t="s">
        <v>2</v>
      </c>
      <c r="F88" s="19">
        <f>SUM(F86:F87)</f>
        <v>0</v>
      </c>
    </row>
  </sheetData>
  <mergeCells count="16">
    <mergeCell ref="A1:F1"/>
    <mergeCell ref="A2:B2"/>
    <mergeCell ref="B19:B20"/>
    <mergeCell ref="B24:B26"/>
    <mergeCell ref="B9:E9"/>
    <mergeCell ref="B5:E5"/>
    <mergeCell ref="G2:K4"/>
    <mergeCell ref="A85:F85"/>
    <mergeCell ref="A86:D88"/>
    <mergeCell ref="B30:E30"/>
    <mergeCell ref="B48:E48"/>
    <mergeCell ref="B84:E84"/>
    <mergeCell ref="B72:E72"/>
    <mergeCell ref="B78:E78"/>
    <mergeCell ref="B81:E81"/>
    <mergeCell ref="B66:E6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Actividad 1_Geologia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GIOVANNY</dc:creator>
  <cp:lastModifiedBy>Juan Pablo</cp:lastModifiedBy>
  <dcterms:created xsi:type="dcterms:W3CDTF">2024-07-04T21:45:01Z</dcterms:created>
  <dcterms:modified xsi:type="dcterms:W3CDTF">2025-03-21T21:00:13Z</dcterms:modified>
</cp:coreProperties>
</file>